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20" i="1" l="1"/>
  <c r="E12" i="1"/>
  <c r="F12" i="1" s="1"/>
  <c r="E11" i="1"/>
  <c r="F11" i="1" s="1"/>
  <c r="E10" i="1"/>
  <c r="F10" i="1" s="1"/>
  <c r="E13" i="1"/>
  <c r="E19" i="1"/>
  <c r="F19" i="1" s="1"/>
  <c r="F16" i="1" s="1"/>
  <c r="E18" i="1"/>
  <c r="F18" i="1" s="1"/>
  <c r="E17" i="1"/>
  <c r="F17" i="1" s="1"/>
  <c r="F20" i="1"/>
  <c r="F15" i="1"/>
  <c r="F14" i="1"/>
  <c r="F13" i="1" s="1"/>
  <c r="F21" i="1"/>
  <c r="C13" i="1"/>
  <c r="C9" i="1"/>
  <c r="C8" i="1" s="1"/>
  <c r="D19" i="1"/>
  <c r="D17" i="1"/>
  <c r="D16" i="1" s="1"/>
  <c r="C18" i="1"/>
  <c r="D18" i="1" s="1"/>
  <c r="C17" i="1"/>
  <c r="C16" i="1" s="1"/>
  <c r="C20" i="1"/>
  <c r="D20" i="1" s="1"/>
  <c r="D21" i="1"/>
  <c r="D12" i="1"/>
  <c r="D11" i="1"/>
  <c r="D10" i="1"/>
  <c r="D9" i="1" s="1"/>
  <c r="D8" i="1" s="1"/>
  <c r="D15" i="1"/>
  <c r="D14" i="1"/>
  <c r="D13" i="1" s="1"/>
  <c r="E16" i="1" l="1"/>
  <c r="E9" i="1"/>
  <c r="E8" i="1" s="1"/>
  <c r="F9" i="1"/>
  <c r="F8" i="1" s="1"/>
</calcChain>
</file>

<file path=xl/sharedStrings.xml><?xml version="1.0" encoding="utf-8"?>
<sst xmlns="http://schemas.openxmlformats.org/spreadsheetml/2006/main" count="29" uniqueCount="27">
  <si>
    <t>STT</t>
  </si>
  <si>
    <t>Nội dung</t>
  </si>
  <si>
    <t>I</t>
  </si>
  <si>
    <t>Tổng số tiền chi học bổng, trợ cấp (đồng)</t>
  </si>
  <si>
    <t>Mức học bổng khuyến khích học tập</t>
  </si>
  <si>
    <t>Mức trợ cấp xã hội</t>
  </si>
  <si>
    <t>- Dân tộc vùng đặc biệt khó khăn, dân tộc vùng cao (840.000đồng/tháng/1 SV)</t>
  </si>
  <si>
    <t>- Mồ côi cha mẹ, nghèo vượt khó (600.000đồng/tháng/1 SV)</t>
  </si>
  <si>
    <t>II</t>
  </si>
  <si>
    <t>Tổng số tiền chi miễn, giảm học phí cho sinh viên (đồng)</t>
  </si>
  <si>
    <t>+ Miễn</t>
  </si>
  <si>
    <t>+ Giảm 70%</t>
  </si>
  <si>
    <t>+ Giảm 50%</t>
  </si>
  <si>
    <t>III</t>
  </si>
  <si>
    <t>Tổng số tiền hỗ trợ chi phí học tập cho sinh viên (đồng)</t>
  </si>
  <si>
    <t>IV</t>
  </si>
  <si>
    <t>Số tiền</t>
  </si>
  <si>
    <t>Số lượng</t>
  </si>
  <si>
    <t>- Học bổng loại xuất sắc (1.100.000đồng/tháng/1 SV)</t>
  </si>
  <si>
    <t>- Học bổng loại giỏi (1.040.000đồng/tháng/1 SV)</t>
  </si>
  <si>
    <t>- Học bổng loại khá (980.000đồng/tháng/1 SV)</t>
  </si>
  <si>
    <t>TRƯỜNG ĐH KINH TẾ VÀ QUẢN TRỊ KINH DOANH</t>
  </si>
  <si>
    <t xml:space="preserve">                     ĐẠI HỌC THÁI NGUYÊN</t>
  </si>
  <si>
    <t>CÔNG KHAI CHẾ ĐỘ SINH VIÊN NĂM HỌC 2020-2021</t>
  </si>
  <si>
    <t>Học kỳ I</t>
  </si>
  <si>
    <t>Học kỳ II</t>
  </si>
  <si>
    <t>Hỗ trợ học tập dân tộc thiểu số rất ít người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</si>
</sst>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 applyProtection="1">
      <alignment horizontal="center"/>
    </xf>
    <xf numFmtId="164" fontId="1" fillId="2" borderId="1" xfId="1" applyNumberFormat="1" applyFont="1" applyFill="1" applyBorder="1" applyAlignment="1">
      <alignment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1" fillId="0" borderId="0" xfId="1" applyNumberFormat="1" applyFont="1"/>
    <xf numFmtId="0" fontId="5" fillId="0" borderId="0" xfId="0" applyFont="1" applyAlignment="1">
      <alignment horizontal="center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quotePrefix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 wrapText="1"/>
    </xf>
  </cellXfs>
  <cellStyles count="3">
    <cellStyle name="Comma" xfId="1" builtinId="3"/>
    <cellStyle name="Comma 2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314740</xdr:colOff>
      <xdr:row>2</xdr:row>
      <xdr:rowOff>24847</xdr:rowOff>
    </xdr:from>
    <xdr:to>
      <xdr:col>1</xdr:col>
      <xdr:colOff>1929849</xdr:colOff>
      <xdr:row>2</xdr:row>
      <xdr:rowOff>24847</xdr:rowOff>
    </xdr:to>
    <xdr:cxnSp macro="">
      <xdr:nvCxnSpPr>
        <xdr:cNvPr id="3" name="Straight Connector 2"/>
        <xdr:cNvCxnSpPr/>
      </xdr:nvCxnSpPr>
      <xdr:spPr>
        <a:xfrm>
          <a:off x="646044" y="405847"/>
          <a:ext cx="16151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H5" sqref="H5"/>
    </sheetView>
  </sheetViews>
  <sheetFormatPr defaultRowHeight="15" x14ac:dyDescent="0.25"/>
  <cols>
    <col min="1" max="1" width="5" style="15" bestFit="1" customWidth="1"/>
    <col min="2" max="2" width="55" style="1" bestFit="1" customWidth="1"/>
    <col min="3" max="3" width="9.7109375" style="10" bestFit="1" customWidth="1"/>
    <col min="4" max="4" width="15.42578125" style="10" bestFit="1" customWidth="1"/>
    <col min="5" max="5" width="9.7109375" style="10" bestFit="1" customWidth="1"/>
    <col min="6" max="6" width="15.42578125" style="10" bestFit="1" customWidth="1"/>
    <col min="7" max="7" width="9.140625" style="1"/>
    <col min="8" max="8" width="13.140625" style="1" bestFit="1" customWidth="1"/>
    <col min="9" max="9" width="27.42578125" style="1" customWidth="1"/>
    <col min="10" max="10" width="24.28515625" style="1" customWidth="1"/>
    <col min="11" max="11" width="15.85546875" style="1" bestFit="1" customWidth="1"/>
    <col min="12" max="16384" width="9.140625" style="1"/>
  </cols>
  <sheetData>
    <row r="1" spans="1:8" x14ac:dyDescent="0.25">
      <c r="A1" s="18" t="s">
        <v>22</v>
      </c>
      <c r="B1" s="18"/>
    </row>
    <row r="2" spans="1:8" x14ac:dyDescent="0.25">
      <c r="A2" s="19" t="s">
        <v>21</v>
      </c>
      <c r="B2" s="19"/>
    </row>
    <row r="4" spans="1:8" ht="18.75" x14ac:dyDescent="0.3">
      <c r="A4" s="11" t="s">
        <v>23</v>
      </c>
      <c r="B4" s="11"/>
      <c r="C4" s="11"/>
      <c r="D4" s="11"/>
      <c r="E4" s="11"/>
      <c r="F4" s="11"/>
    </row>
    <row r="6" spans="1:8" x14ac:dyDescent="0.25">
      <c r="A6" s="8" t="s">
        <v>0</v>
      </c>
      <c r="B6" s="8" t="s">
        <v>1</v>
      </c>
      <c r="C6" s="12" t="s">
        <v>24</v>
      </c>
      <c r="D6" s="13"/>
      <c r="E6" s="12" t="s">
        <v>25</v>
      </c>
      <c r="F6" s="13"/>
    </row>
    <row r="7" spans="1:8" x14ac:dyDescent="0.25">
      <c r="A7" s="9"/>
      <c r="B7" s="9"/>
      <c r="C7" s="14" t="s">
        <v>17</v>
      </c>
      <c r="D7" s="14" t="s">
        <v>16</v>
      </c>
      <c r="E7" s="14" t="s">
        <v>17</v>
      </c>
      <c r="F7" s="14" t="s">
        <v>16</v>
      </c>
    </row>
    <row r="8" spans="1:8" x14ac:dyDescent="0.25">
      <c r="A8" s="2" t="s">
        <v>2</v>
      </c>
      <c r="B8" s="20" t="s">
        <v>3</v>
      </c>
      <c r="C8" s="21">
        <f>C9+C13</f>
        <v>441</v>
      </c>
      <c r="D8" s="21">
        <f>D9+D13</f>
        <v>1290940000</v>
      </c>
      <c r="E8" s="21">
        <f t="shared" ref="E8:F8" si="0">E9+E13</f>
        <v>492</v>
      </c>
      <c r="F8" s="21">
        <f t="shared" si="0"/>
        <v>1470400000</v>
      </c>
    </row>
    <row r="9" spans="1:8" x14ac:dyDescent="0.25">
      <c r="A9" s="4">
        <v>1</v>
      </c>
      <c r="B9" s="3" t="s">
        <v>4</v>
      </c>
      <c r="C9" s="6">
        <f>SUM(C10:C12)</f>
        <v>220</v>
      </c>
      <c r="D9" s="6">
        <f t="shared" ref="D9:F9" si="1">SUM(D10:D12)</f>
        <v>1107700000</v>
      </c>
      <c r="E9" s="6">
        <f t="shared" si="1"/>
        <v>253</v>
      </c>
      <c r="F9" s="6">
        <f t="shared" si="1"/>
        <v>1271800000</v>
      </c>
    </row>
    <row r="10" spans="1:8" x14ac:dyDescent="0.25">
      <c r="A10" s="4"/>
      <c r="B10" s="16" t="s">
        <v>18</v>
      </c>
      <c r="C10" s="6">
        <v>28</v>
      </c>
      <c r="D10" s="17">
        <f>C10*1100000*5</f>
        <v>154000000</v>
      </c>
      <c r="E10" s="7">
        <f>14+12</f>
        <v>26</v>
      </c>
      <c r="F10" s="17">
        <f>E10*1100000*5</f>
        <v>143000000</v>
      </c>
      <c r="H10" s="10"/>
    </row>
    <row r="11" spans="1:8" x14ac:dyDescent="0.25">
      <c r="A11" s="4"/>
      <c r="B11" s="16" t="s">
        <v>19</v>
      </c>
      <c r="C11" s="6">
        <v>43</v>
      </c>
      <c r="D11" s="17">
        <f>C11*1040000*5</f>
        <v>223600000</v>
      </c>
      <c r="E11" s="7">
        <f>26+29</f>
        <v>55</v>
      </c>
      <c r="F11" s="17">
        <f>E11*1040000*5</f>
        <v>286000000</v>
      </c>
      <c r="H11" s="10"/>
    </row>
    <row r="12" spans="1:8" x14ac:dyDescent="0.25">
      <c r="A12" s="4"/>
      <c r="B12" s="16" t="s">
        <v>20</v>
      </c>
      <c r="C12" s="6">
        <v>149</v>
      </c>
      <c r="D12" s="17">
        <f>C12*5*980000</f>
        <v>730100000</v>
      </c>
      <c r="E12" s="7">
        <f>97+75</f>
        <v>172</v>
      </c>
      <c r="F12" s="17">
        <f>E12*5*980000</f>
        <v>842800000</v>
      </c>
      <c r="H12" s="10"/>
    </row>
    <row r="13" spans="1:8" x14ac:dyDescent="0.25">
      <c r="A13" s="4">
        <v>2</v>
      </c>
      <c r="B13" s="3" t="s">
        <v>5</v>
      </c>
      <c r="C13" s="6">
        <f>C14+C15</f>
        <v>221</v>
      </c>
      <c r="D13" s="17">
        <f t="shared" ref="D13:F13" si="2">D14+D15</f>
        <v>183240000</v>
      </c>
      <c r="E13" s="6">
        <f t="shared" si="2"/>
        <v>239</v>
      </c>
      <c r="F13" s="6">
        <f t="shared" si="2"/>
        <v>198600000</v>
      </c>
      <c r="H13" s="10"/>
    </row>
    <row r="14" spans="1:8" ht="30" x14ac:dyDescent="0.25">
      <c r="A14" s="4"/>
      <c r="B14" s="16" t="s">
        <v>6</v>
      </c>
      <c r="C14" s="6">
        <v>211</v>
      </c>
      <c r="D14" s="17">
        <f>C14*840000</f>
        <v>177240000</v>
      </c>
      <c r="E14" s="7">
        <v>230</v>
      </c>
      <c r="F14" s="17">
        <f>E14*840000</f>
        <v>193200000</v>
      </c>
      <c r="H14" s="10"/>
    </row>
    <row r="15" spans="1:8" x14ac:dyDescent="0.25">
      <c r="A15" s="4"/>
      <c r="B15" s="16" t="s">
        <v>7</v>
      </c>
      <c r="C15" s="6">
        <v>10</v>
      </c>
      <c r="D15" s="17">
        <f>C15*600000</f>
        <v>6000000</v>
      </c>
      <c r="E15" s="7">
        <v>9</v>
      </c>
      <c r="F15" s="17">
        <f>E15*600000</f>
        <v>5400000</v>
      </c>
    </row>
    <row r="16" spans="1:8" x14ac:dyDescent="0.25">
      <c r="A16" s="2" t="s">
        <v>8</v>
      </c>
      <c r="B16" s="20" t="s">
        <v>9</v>
      </c>
      <c r="C16" s="21">
        <f>C17+C18+C19</f>
        <v>436</v>
      </c>
      <c r="D16" s="22">
        <f t="shared" ref="D16:F16" si="3">D17+D18+D19</f>
        <v>1769390000</v>
      </c>
      <c r="E16" s="21">
        <f t="shared" si="3"/>
        <v>399</v>
      </c>
      <c r="F16" s="21">
        <f t="shared" si="3"/>
        <v>1567510000</v>
      </c>
    </row>
    <row r="17" spans="1:11" ht="16.5" x14ac:dyDescent="0.25">
      <c r="A17" s="4"/>
      <c r="B17" s="3" t="s">
        <v>10</v>
      </c>
      <c r="C17" s="6">
        <f>5+194</f>
        <v>199</v>
      </c>
      <c r="D17" s="17">
        <f>C17*5*980000</f>
        <v>975100000</v>
      </c>
      <c r="E17" s="7">
        <f>1+4+143</f>
        <v>148</v>
      </c>
      <c r="F17" s="17">
        <f>E17*5*980000</f>
        <v>725200000</v>
      </c>
      <c r="K17" s="5"/>
    </row>
    <row r="18" spans="1:11" ht="16.5" x14ac:dyDescent="0.25">
      <c r="A18" s="4"/>
      <c r="B18" s="3" t="s">
        <v>11</v>
      </c>
      <c r="C18" s="6">
        <f>5+213</f>
        <v>218</v>
      </c>
      <c r="D18" s="17">
        <f>C18*5*980000*0.7</f>
        <v>747740000</v>
      </c>
      <c r="E18" s="7">
        <f>2+1+229</f>
        <v>232</v>
      </c>
      <c r="F18" s="17">
        <f>E18*5*980000*0.7</f>
        <v>795760000</v>
      </c>
      <c r="K18" s="5"/>
    </row>
    <row r="19" spans="1:11" ht="16.5" x14ac:dyDescent="0.25">
      <c r="A19" s="4"/>
      <c r="B19" s="3" t="s">
        <v>12</v>
      </c>
      <c r="C19" s="6">
        <v>19</v>
      </c>
      <c r="D19" s="17">
        <f>C19*980000*5*0.5</f>
        <v>46550000</v>
      </c>
      <c r="E19" s="7">
        <f>19</f>
        <v>19</v>
      </c>
      <c r="F19" s="17">
        <f>E19*980000*5*0.5</f>
        <v>46550000</v>
      </c>
      <c r="K19" s="5"/>
    </row>
    <row r="20" spans="1:11" x14ac:dyDescent="0.25">
      <c r="A20" s="2" t="s">
        <v>13</v>
      </c>
      <c r="B20" s="20" t="s">
        <v>14</v>
      </c>
      <c r="C20" s="21">
        <f>5+161</f>
        <v>166</v>
      </c>
      <c r="D20" s="22">
        <f>C20*894000*5</f>
        <v>742020000</v>
      </c>
      <c r="E20" s="14">
        <f>4+115</f>
        <v>119</v>
      </c>
      <c r="F20" s="22">
        <f>E20*894000*5</f>
        <v>531930000</v>
      </c>
    </row>
    <row r="21" spans="1:11" x14ac:dyDescent="0.25">
      <c r="A21" s="2" t="s">
        <v>15</v>
      </c>
      <c r="B21" s="20" t="s">
        <v>26</v>
      </c>
      <c r="C21" s="21">
        <v>8</v>
      </c>
      <c r="D21" s="22">
        <f>8*1490000*6</f>
        <v>71520000</v>
      </c>
      <c r="E21" s="21">
        <v>8</v>
      </c>
      <c r="F21" s="22">
        <f>8*1490000*6</f>
        <v>71520000</v>
      </c>
    </row>
  </sheetData>
  <mergeCells count="7">
    <mergeCell ref="A1:B1"/>
    <mergeCell ref="A2:B2"/>
    <mergeCell ref="A6:A7"/>
    <mergeCell ref="B6:B7"/>
    <mergeCell ref="E6:F6"/>
    <mergeCell ref="A4:F4"/>
    <mergeCell ref="C6:D6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2021-08-24T03:57:53Z</dcterms:modified>
</cp:coreProperties>
</file>